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andy/Desktop/"/>
    </mc:Choice>
  </mc:AlternateContent>
  <xr:revisionPtr revIDLastSave="0" documentId="8_{0DD25D87-967D-2B48-BBA4-578F39A47E2B}" xr6:coauthVersionLast="47" xr6:coauthVersionMax="47" xr10:uidLastSave="{00000000-0000-0000-0000-000000000000}"/>
  <bookViews>
    <workbookView xWindow="0" yWindow="600" windowWidth="51200" windowHeight="27100" tabRatio="500" xr2:uid="{00000000-000D-0000-FFFF-FFFF00000000}"/>
  </bookViews>
  <sheets>
    <sheet name="Scorecard" sheetId="1" r:id="rId1"/>
  </sheets>
  <definedNames>
    <definedName name="_xlnm.Print_Area" localSheetId="0">Scorecard!$A$1:$F$62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5" i="1" l="1"/>
  <c r="F44" i="1"/>
  <c r="E44" i="1"/>
  <c r="D41" i="1"/>
  <c r="F41" i="1" s="1"/>
  <c r="S18" i="1" s="1"/>
  <c r="C41" i="1"/>
  <c r="E41" i="1" s="1"/>
  <c r="R18" i="1" s="1"/>
  <c r="D36" i="1"/>
  <c r="F36" i="1" s="1"/>
  <c r="S17" i="1" s="1"/>
  <c r="C36" i="1"/>
  <c r="E36" i="1" s="1"/>
  <c r="R17" i="1" s="1"/>
  <c r="D32" i="1"/>
  <c r="F32" i="1" s="1"/>
  <c r="S16" i="1" s="1"/>
  <c r="C32" i="1"/>
  <c r="E32" i="1" s="1"/>
  <c r="R16" i="1" s="1"/>
  <c r="D29" i="1"/>
  <c r="F29" i="1" s="1"/>
  <c r="S15" i="1" s="1"/>
  <c r="C29" i="1"/>
  <c r="E29" i="1" s="1"/>
  <c r="R15" i="1" s="1"/>
  <c r="D26" i="1"/>
  <c r="F26" i="1" s="1"/>
  <c r="S14" i="1" s="1"/>
  <c r="C26" i="1"/>
  <c r="E26" i="1" s="1"/>
  <c r="R14" i="1" s="1"/>
  <c r="Q18" i="1"/>
  <c r="D18" i="1"/>
  <c r="F18" i="1" s="1"/>
  <c r="S13" i="1" s="1"/>
  <c r="C18" i="1"/>
  <c r="E18" i="1" s="1"/>
  <c r="R13" i="1" s="1"/>
  <c r="Q17" i="1"/>
  <c r="Q16" i="1"/>
  <c r="Q15" i="1"/>
  <c r="Q14" i="1"/>
  <c r="Q13" i="1"/>
  <c r="Q12" i="1"/>
  <c r="D12" i="1"/>
  <c r="F12" i="1" s="1"/>
  <c r="C12" i="1"/>
  <c r="E12" i="1" s="1"/>
  <c r="S11" i="1"/>
  <c r="R11" i="1"/>
  <c r="F11" i="1"/>
  <c r="E11" i="1"/>
  <c r="R12" i="1" l="1"/>
  <c r="C47" i="1"/>
  <c r="D47" i="1"/>
  <c r="A48" i="1" s="1"/>
  <c r="S12" i="1"/>
</calcChain>
</file>

<file path=xl/sharedStrings.xml><?xml version="1.0" encoding="utf-8"?>
<sst xmlns="http://schemas.openxmlformats.org/spreadsheetml/2006/main" count="63" uniqueCount="63">
  <si>
    <t>KAMERA-SCORECARD</t>
  </si>
  <si>
    <t>Insta360 Luna Ultra  vs.  DJI Osmo Pocket 4P — Andys Urteil, DEINE Gewichtung</t>
  </si>
  <si>
    <t>Eine kostenlose Vorlage von Andy Grabo · youtube.com/andygrabo</t>
  </si>
  <si>
    <t>①  Kategorien teilen sich 100 %. Unterpunkte wiegst du per Faktor: ×1 normal · ×3 sehr wichtig · ×0 zählt nicht.</t>
  </si>
  <si>
    <t>②  Duelle: Jeder Unterpunkt (→): 1 = besser · 0,5 = gleich · 0 = schlechter. Andys Urteil ist vorbelegt — ändere es gern!</t>
  </si>
  <si>
    <t>③  Ergebnis: Kategorie-Score = gewichteter Duell-Schnitt × Kategoriegewicht. Unten: Gesamtscore von 100 + dein Sieger.</t>
  </si>
  <si>
    <t>Ausfüllen:</t>
  </si>
  <si>
    <t>Gewicht/Faktor</t>
  </si>
  <si>
    <t>Duell Kamera 1</t>
  </si>
  <si>
    <t>Duell Kamera 2</t>
  </si>
  <si>
    <t>wird automatisch berechnet</t>
  </si>
  <si>
    <t>DUELL-BEWERTUNG  (1 · 0,5 · 0)</t>
  </si>
  <si>
    <t>GEWICHTETE PUNKTE (auto)</t>
  </si>
  <si>
    <t>Hilfsdaten fürs Diagramm — bitte nicht löschen</t>
  </si>
  <si>
    <t>Kategorie / Unterpunkt</t>
  </si>
  <si>
    <t>Gewicht %</t>
  </si>
  <si>
    <t>Insta360 Luna Ultra</t>
  </si>
  <si>
    <t>DJI Osmo Pocket 4P</t>
  </si>
  <si>
    <t>Kategorie</t>
  </si>
  <si>
    <t>BILDQUALITÄT</t>
  </si>
  <si>
    <t>→  Auflösung</t>
  </si>
  <si>
    <t>→  Weißabgleich &amp; Farben in Log</t>
  </si>
  <si>
    <t>→  Farbprofile</t>
  </si>
  <si>
    <t>→  4K 120 in Log</t>
  </si>
  <si>
    <t>ERGONOMIE</t>
  </si>
  <si>
    <t>→  Liegt gut in der Hand</t>
  </si>
  <si>
    <t>→  Joystick-Qualität (Reframen beim Filmen)</t>
  </si>
  <si>
    <t>→  Anzahl Buttons</t>
  </si>
  <si>
    <t>→  Zoom-Rocker mit Stopp pro Zoomstufe</t>
  </si>
  <si>
    <t>→  Übertragungsraten WLAN &amp; SD-Karte</t>
  </si>
  <si>
    <t>→  Menü-Logik</t>
  </si>
  <si>
    <t>SOFTWARE &amp; BEDIENUNG</t>
  </si>
  <si>
    <t>→  Polish &amp; Ausgereiftheit (B-Note)</t>
  </si>
  <si>
    <t>→  Belichtungseinstellungen</t>
  </si>
  <si>
    <t>FEATURES</t>
  </si>
  <si>
    <t>→  Motion Lapse</t>
  </si>
  <si>
    <t>→  Spin Shot</t>
  </si>
  <si>
    <t>ÖKOSYSTEM</t>
  </si>
  <si>
    <t>→  Mikrofon-Integration &amp; -Ausstattung</t>
  </si>
  <si>
    <t>→  POV-Headtracker verfügbar</t>
  </si>
  <si>
    <t>HIGHLIGHT-FEATURES</t>
  </si>
  <si>
    <t>→  Abnehmbares Frontdisplay</t>
  </si>
  <si>
    <t>→  Mikrofon: Feature-Umfang (USB-C, E-Ink, Wake)</t>
  </si>
  <si>
    <t>→  Mikrofon: Klang (persönlicher Geschmack)</t>
  </si>
  <si>
    <t>→  Dynamikumfang</t>
  </si>
  <si>
    <t>FOTOGRAFIE</t>
  </si>
  <si>
    <t>→  Fotoqualität aktuell</t>
  </si>
  <si>
    <t>→  Panorama-Auflösung</t>
  </si>
  <si>
    <t>Eigene Kategorie (optional)</t>
  </si>
  <si>
    <t>Summe der Gewichte</t>
  </si>
  <si>
    <t>→ muss genau 100 % ergeben, sonst stimmt die Rechnung nicht</t>
  </si>
  <si>
    <t>DEIN GESAMTSCORE (von 100)</t>
  </si>
  <si>
    <t>WAS BEIDE GUT MACHEN  (ohne Wertung)</t>
  </si>
  <si>
    <t>•  Beide nehmen 32-Bit-Float direkt auf dem Gerät auf</t>
  </si>
  <si>
    <t>•  Beide mit gutem Tracking</t>
  </si>
  <si>
    <t>•  Insgesamt richtig gutes Video aus beiden</t>
  </si>
  <si>
    <t>•  Beide mit Log &amp; 10-Bit — in den Zusatzmodi aber nur SDR ohne Log</t>
  </si>
  <si>
    <t>•  ND-Filter unterschiedlich gelöst: Magnet (Insta360) vs. Schraubfilter (DJI)</t>
  </si>
  <si>
    <t>KRITIK AN BEIDEN  (ohne Wertung)</t>
  </si>
  <si>
    <t>•  Kein Wechselakku — bei keiner von beiden</t>
  </si>
  <si>
    <t>•  Offene Frage: Was passiert, wenn der Akku in der Fernbedienung nicht mehr geht?</t>
  </si>
  <si>
    <t>Tipp: Das Blatt ist ohne Passwort geschützt, damit keine Formel kaputtgeht — über »Überprüfen → Blattschutz aufheben« kannst du alles frei ändern.</t>
  </si>
  <si>
    <t>Die Karte funktioniert für jeden Kameravergleich — Namen, Kategorien und Duelle einfach überschreiben. Viel Spaß beim Vergleichen!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</si>
</sst>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%&quot;"/>
    <numFmt numFmtId="165" formatCode="0.0"/>
    <numFmt numFmtId="166" formatCode="\×0"/>
  </numFmts>
  <fonts count="29" x14ac:knownFonts="1">
    <font>
      <sz val="11"/>
      <color theme="1"/>
      <name val="Calibri"/>
      <family val="2"/>
      <charset val="1"/>
    </font>
    <font>
      <b/>
      <sz val="20"/>
      <color rgb="FFFFFFFF"/>
      <name val="Arial"/>
      <family val="2"/>
    </font>
    <font>
      <sz val="11"/>
      <color rgb="FFB0ADC2"/>
      <name val="Arial"/>
      <family val="2"/>
    </font>
    <font>
      <i/>
      <sz val="9"/>
      <color rgb="FF8A87A0"/>
      <name val="Arial"/>
      <family val="2"/>
    </font>
    <font>
      <sz val="9.5"/>
      <color rgb="FF333333"/>
      <name val="Arial"/>
      <family val="2"/>
    </font>
    <font>
      <b/>
      <sz val="8.5"/>
      <color rgb="FF333333"/>
      <name val="Arial"/>
      <family val="2"/>
    </font>
    <font>
      <sz val="8.5"/>
      <color rgb="FF333333"/>
      <name val="Arial"/>
      <family val="2"/>
    </font>
    <font>
      <i/>
      <sz val="8.5"/>
      <color rgb="FF595959"/>
      <name val="Arial"/>
      <family val="2"/>
    </font>
    <font>
      <b/>
      <sz val="9"/>
      <color rgb="FFFFFFFF"/>
      <name val="Arial"/>
      <family val="2"/>
    </font>
    <font>
      <i/>
      <sz val="8"/>
      <color rgb="FF999999"/>
      <name val="Arial"/>
      <family val="2"/>
    </font>
    <font>
      <b/>
      <sz val="10"/>
      <color rgb="FFFFFFFF"/>
      <name val="Arial"/>
      <family val="2"/>
    </font>
    <font>
      <b/>
      <sz val="10"/>
      <color rgb="FF00E5FF"/>
      <name val="Arial"/>
      <family val="2"/>
    </font>
    <font>
      <b/>
      <sz val="10"/>
      <color rgb="FFFF2D95"/>
      <name val="Arial"/>
      <family val="2"/>
    </font>
    <font>
      <i/>
      <sz val="8"/>
      <color rgb="FFB0ADC2"/>
      <name val="Arial"/>
      <family val="2"/>
    </font>
    <font>
      <b/>
      <sz val="8.5"/>
      <color rgb="FF595959"/>
      <name val="Arial"/>
      <family val="2"/>
    </font>
    <font>
      <b/>
      <sz val="10"/>
      <color rgb="FF1A1A1A"/>
      <name val="Arial"/>
      <family val="2"/>
    </font>
    <font>
      <i/>
      <sz val="10"/>
      <color rgb="FF595959"/>
      <name val="Arial"/>
      <family val="2"/>
    </font>
    <font>
      <b/>
      <sz val="10"/>
      <color rgb="FF595959"/>
      <name val="Arial"/>
      <family val="2"/>
    </font>
    <font>
      <sz val="8.5"/>
      <color rgb="FF999999"/>
      <name val="Arial"/>
      <family val="2"/>
    </font>
    <font>
      <sz val="9"/>
      <color rgb="FF595959"/>
      <name val="Arial"/>
      <family val="2"/>
    </font>
    <font>
      <sz val="9"/>
      <color rgb="FF8A6D1A"/>
      <name val="Arial"/>
      <family val="2"/>
    </font>
    <font>
      <sz val="10"/>
      <color rgb="FF1A1A1A"/>
      <name val="Arial"/>
      <family val="2"/>
    </font>
    <font>
      <i/>
      <sz val="10"/>
      <color rgb="FF999999"/>
      <name val="Arial"/>
      <family val="2"/>
    </font>
    <font>
      <sz val="10"/>
      <color rgb="FF595959"/>
      <name val="Arial"/>
      <family val="2"/>
    </font>
    <font>
      <b/>
      <sz val="12"/>
      <color rgb="FF1A1A1A"/>
      <name val="Arial"/>
      <family val="2"/>
    </font>
    <font>
      <b/>
      <sz val="16"/>
      <color rgb="FF00778F"/>
      <name val="Arial"/>
      <family val="2"/>
    </font>
    <font>
      <b/>
      <sz val="16"/>
      <color rgb="FFC4176E"/>
      <name val="Arial"/>
      <family val="2"/>
    </font>
    <font>
      <b/>
      <sz val="12.5"/>
      <color rgb="FFFFFFFF"/>
      <name val="Arial"/>
      <family val="2"/>
    </font>
    <font>
      <i/>
      <sz val="8"/>
      <color rgb="FF59595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4121F"/>
        <bgColor rgb="FF1A1A1A"/>
      </patternFill>
    </fill>
    <fill>
      <patternFill patternType="solid">
        <fgColor rgb="FFF4F3F8"/>
        <bgColor rgb="FFEFEFF3"/>
      </patternFill>
    </fill>
    <fill>
      <patternFill patternType="solid">
        <fgColor rgb="FFFFF3D6"/>
        <bgColor rgb="FFFFF9E8"/>
      </patternFill>
    </fill>
    <fill>
      <patternFill patternType="solid">
        <fgColor rgb="FFD2F1FA"/>
        <bgColor rgb="FFE6E4F0"/>
      </patternFill>
    </fill>
    <fill>
      <patternFill patternType="solid">
        <fgColor rgb="FFFFDCEE"/>
        <bgColor rgb="FFE6E4F0"/>
      </patternFill>
    </fill>
    <fill>
      <patternFill patternType="solid">
        <fgColor rgb="FFEFEFF3"/>
        <bgColor rgb="FFF4F3F8"/>
      </patternFill>
    </fill>
    <fill>
      <patternFill patternType="solid">
        <fgColor rgb="FFE6E4F0"/>
        <bgColor rgb="FFEFEFF3"/>
      </patternFill>
    </fill>
    <fill>
      <patternFill patternType="solid">
        <fgColor rgb="FFFFF9E8"/>
        <bgColor rgb="FFFBFAFD"/>
      </patternFill>
    </fill>
    <fill>
      <patternFill patternType="solid">
        <fgColor rgb="FFFBFAFD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E5FF"/>
      </bottom>
      <diagonal/>
    </border>
    <border>
      <left style="medium">
        <color rgb="FF14121F"/>
      </left>
      <right style="thin">
        <color rgb="FFD9D9E3"/>
      </right>
      <top style="medium">
        <color rgb="FF14121F"/>
      </top>
      <bottom style="thin">
        <color rgb="FFD9D9E3"/>
      </bottom>
      <diagonal/>
    </border>
    <border>
      <left style="thin">
        <color rgb="FFD9D9E3"/>
      </left>
      <right style="thin">
        <color rgb="FFD9D9E3"/>
      </right>
      <top style="medium">
        <color rgb="FF14121F"/>
      </top>
      <bottom style="thin">
        <color rgb="FFD9D9E3"/>
      </bottom>
      <diagonal/>
    </border>
    <border>
      <left style="thin">
        <color rgb="FFD9D9E3"/>
      </left>
      <right style="medium">
        <color rgb="FF14121F"/>
      </right>
      <top style="medium">
        <color rgb="FF14121F"/>
      </top>
      <bottom style="thin">
        <color rgb="FFD9D9E3"/>
      </bottom>
      <diagonal/>
    </border>
    <border>
      <left style="medium">
        <color rgb="FF14121F"/>
      </left>
      <right style="thin">
        <color rgb="FFD9D9E3"/>
      </right>
      <top style="thin">
        <color rgb="FFD9D9E3"/>
      </top>
      <bottom style="thin">
        <color rgb="FFD9D9E3"/>
      </bottom>
      <diagonal/>
    </border>
    <border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  <diagonal/>
    </border>
    <border>
      <left style="thin">
        <color rgb="FFD9D9E3"/>
      </left>
      <right style="medium">
        <color rgb="FF14121F"/>
      </right>
      <top style="thin">
        <color rgb="FFD9D9E3"/>
      </top>
      <bottom style="thin">
        <color rgb="FFD9D9E3"/>
      </bottom>
      <diagonal/>
    </border>
    <border>
      <left style="medium">
        <color rgb="FF14121F"/>
      </left>
      <right style="medium">
        <color rgb="FF14121F"/>
      </right>
      <top style="thin">
        <color rgb="FFD9D9E3"/>
      </top>
      <bottom style="thin">
        <color rgb="FFD9D9E3"/>
      </bottom>
      <diagonal/>
    </border>
    <border>
      <left style="medium">
        <color rgb="FF14121F"/>
      </left>
      <right style="thin">
        <color rgb="FFD9D9E3"/>
      </right>
      <top style="thin">
        <color rgb="FF9A97AB"/>
      </top>
      <bottom style="medium">
        <color rgb="FF14121F"/>
      </bottom>
      <diagonal/>
    </border>
    <border>
      <left style="thin">
        <color rgb="FFD9D9E3"/>
      </left>
      <right style="thin">
        <color rgb="FFD9D9E3"/>
      </right>
      <top style="thin">
        <color rgb="FF9A97AB"/>
      </top>
      <bottom style="medium">
        <color rgb="FF14121F"/>
      </bottom>
      <diagonal/>
    </border>
    <border>
      <left style="thin">
        <color rgb="FFD9D9E3"/>
      </left>
      <right style="medium">
        <color rgb="FF14121F"/>
      </right>
      <top style="thin">
        <color rgb="FF9A97AB"/>
      </top>
      <bottom style="medium">
        <color rgb="FF14121F"/>
      </bottom>
      <diagonal/>
    </border>
    <border>
      <left style="thick">
        <color rgb="FF00E5FF"/>
      </left>
      <right style="thick">
        <color rgb="FFFF2D95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8" borderId="5" xfId="0" applyFont="1" applyFill="1" applyBorder="1" applyAlignment="1" applyProtection="1">
      <alignment horizontal="left" vertical="center"/>
      <protection locked="0"/>
    </xf>
    <xf numFmtId="164" fontId="15" fillId="4" borderId="6" xfId="0" applyNumberFormat="1" applyFont="1" applyFill="1" applyBorder="1" applyAlignment="1" applyProtection="1">
      <alignment horizontal="center" vertical="center"/>
      <protection locked="0"/>
    </xf>
    <xf numFmtId="9" fontId="16" fillId="7" borderId="6" xfId="0" applyNumberFormat="1" applyFont="1" applyFill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7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65" fontId="18" fillId="0" borderId="0" xfId="0" applyNumberFormat="1" applyFont="1" applyAlignment="1">
      <alignment horizontal="center" vertical="center"/>
    </xf>
    <xf numFmtId="0" fontId="19" fillId="0" borderId="5" xfId="0" applyFont="1" applyBorder="1" applyAlignment="1" applyProtection="1">
      <alignment horizontal="left" vertical="center" indent="2"/>
      <protection locked="0"/>
    </xf>
    <xf numFmtId="166" fontId="20" fillId="9" borderId="6" xfId="0" applyNumberFormat="1" applyFont="1" applyFill="1" applyBorder="1" applyAlignment="1" applyProtection="1">
      <alignment horizontal="center" vertical="center"/>
      <protection locked="0"/>
    </xf>
    <xf numFmtId="0" fontId="21" fillId="5" borderId="6" xfId="0" applyFont="1" applyFill="1" applyBorder="1" applyAlignment="1" applyProtection="1">
      <alignment horizontal="center" vertical="center"/>
      <protection locked="0"/>
    </xf>
    <xf numFmtId="0" fontId="21" fillId="6" borderId="6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/>
    <xf numFmtId="0" fontId="0" fillId="7" borderId="7" xfId="0" applyFill="1" applyBorder="1"/>
    <xf numFmtId="0" fontId="22" fillId="0" borderId="5" xfId="0" applyFont="1" applyBorder="1" applyAlignment="1" applyProtection="1">
      <alignment horizontal="left" vertical="center"/>
      <protection locked="0"/>
    </xf>
    <xf numFmtId="164" fontId="21" fillId="4" borderId="6" xfId="0" applyNumberFormat="1" applyFont="1" applyFill="1" applyBorder="1" applyAlignment="1" applyProtection="1">
      <alignment horizontal="center" vertical="center"/>
      <protection locked="0"/>
    </xf>
    <xf numFmtId="165" fontId="23" fillId="0" borderId="6" xfId="0" applyNumberFormat="1" applyFont="1" applyBorder="1" applyAlignment="1">
      <alignment horizontal="center" vertical="center"/>
    </xf>
    <xf numFmtId="165" fontId="23" fillId="0" borderId="7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64" fontId="15" fillId="0" borderId="10" xfId="0" applyNumberFormat="1" applyFont="1" applyBorder="1" applyAlignment="1">
      <alignment horizontal="center" vertical="center"/>
    </xf>
    <xf numFmtId="165" fontId="25" fillId="5" borderId="0" xfId="0" applyNumberFormat="1" applyFont="1" applyFill="1" applyAlignment="1">
      <alignment horizontal="center" vertical="center"/>
    </xf>
    <xf numFmtId="165" fontId="26" fillId="6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10" borderId="8" xfId="0" applyFont="1" applyFill="1" applyBorder="1" applyAlignment="1">
      <alignment horizontal="left" vertical="center" indent="1"/>
    </xf>
    <xf numFmtId="0" fontId="7" fillId="0" borderId="11" xfId="0" applyFont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0" fillId="2" borderId="2" xfId="0" applyFill="1" applyBorder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Standard" xfId="0" builtinId="0"/>
  </cellStyles>
  <dxfs count="2"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4F3F8"/>
      <rgbColor rgb="FFFF2D95"/>
      <rgbColor rgb="FF00FFFF"/>
      <rgbColor rgb="FF9C0006"/>
      <rgbColor rgb="FF006100"/>
      <rgbColor rgb="FF000080"/>
      <rgbColor rgb="FF8A6D1A"/>
      <rgbColor rgb="FF800080"/>
      <rgbColor rgb="FF00778F"/>
      <rgbColor rgb="FFB0ADC2"/>
      <rgbColor rgb="FF878787"/>
      <rgbColor rgb="FF9A97AB"/>
      <rgbColor rgb="FFC4176E"/>
      <rgbColor rgb="FFFFF3D6"/>
      <rgbColor rgb="FFD2F1FA"/>
      <rgbColor rgb="FF660066"/>
      <rgbColor rgb="FFFF8080"/>
      <rgbColor rgb="FF0066CC"/>
      <rgbColor rgb="FFD9D9E3"/>
      <rgbColor rgb="FF000080"/>
      <rgbColor rgb="FFFF00FF"/>
      <rgbColor rgb="FFFBFAFD"/>
      <rgbColor rgb="FF00FFFF"/>
      <rgbColor rgb="FF800080"/>
      <rgbColor rgb="FF800000"/>
      <rgbColor rgb="FF008080"/>
      <rgbColor rgb="FF0000FF"/>
      <rgbColor rgb="FF00E5FF"/>
      <rgbColor rgb="FFEFEFF3"/>
      <rgbColor rgb="FFC6EFCE"/>
      <rgbColor rgb="FFFFF9E8"/>
      <rgbColor rgb="FFD9D9D9"/>
      <rgbColor rgb="FFFFDCEE"/>
      <rgbColor rgb="FF8A87A0"/>
      <rgbColor rgb="FFFFC7CE"/>
      <rgbColor rgb="FF3366FF"/>
      <rgbColor rgb="FF00A9CE"/>
      <rgbColor rgb="FF99CC00"/>
      <rgbColor rgb="FFE6E4F0"/>
      <rgbColor rgb="FFFF9900"/>
      <rgbColor rgb="FFFF6600"/>
      <rgbColor rgb="FF595959"/>
      <rgbColor rgb="FF999999"/>
      <rgbColor rgb="FF003366"/>
      <rgbColor rgb="FF339966"/>
      <rgbColor rgb="FF14121F"/>
      <rgbColor rgb="FF1A1A1A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Gewichtete Punkte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Scorecard!$R$11</c:f>
              <c:strCache>
                <c:ptCount val="1"/>
                <c:pt idx="0">
                  <c:v>Insta360 Luna Ultra</c:v>
                </c:pt>
              </c:strCache>
            </c:strRef>
          </c:tx>
          <c:spPr>
            <a:solidFill>
              <a:srgbClr val="00A9CE"/>
            </a:solidFill>
            <a:ln w="0">
              <a:solidFill>
                <a:srgbClr val="00A9CE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Scorecard!$Q$12:$Q$18</c:f>
              <c:strCache>
                <c:ptCount val="7"/>
                <c:pt idx="0">
                  <c:v>BILDQUALITÄT</c:v>
                </c:pt>
                <c:pt idx="1">
                  <c:v>ERGONOMIE</c:v>
                </c:pt>
                <c:pt idx="2">
                  <c:v>SOFTWARE &amp; BEDIENUNG</c:v>
                </c:pt>
                <c:pt idx="3">
                  <c:v>FEATURES</c:v>
                </c:pt>
                <c:pt idx="4">
                  <c:v>ÖKOSYSTEM</c:v>
                </c:pt>
                <c:pt idx="5">
                  <c:v>HIGHLIGHT-FEATURES</c:v>
                </c:pt>
                <c:pt idx="6">
                  <c:v>FOTOGRAFIE</c:v>
                </c:pt>
              </c:strCache>
            </c:strRef>
          </c:cat>
          <c:val>
            <c:numRef>
              <c:f>Scorecard!$R$12:$R$18</c:f>
              <c:numCache>
                <c:formatCode>0.0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5</c:v>
                </c:pt>
                <c:pt idx="5">
                  <c:v>7.5</c:v>
                </c:pt>
                <c:pt idx="6">
                  <c:v>1.6666666666666665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4-5643-A0AF-3870E7EFE2AB}"/>
            </c:ext>
          </c:extLst>
        </c:ser>
        <c:ser>
          <c:idx val="1"/>
          <c:order val="1"/>
          <c:tx>
            <c:strRef>
              <c:f>Scorecard!$S$11</c:f>
              <c:strCache>
                <c:ptCount val="1"/>
                <c:pt idx="0">
                  <c:v>DJI Osmo Pocket 4P</c:v>
                </c:pt>
              </c:strCache>
            </c:strRef>
          </c:tx>
          <c:spPr>
            <a:solidFill>
              <a:srgbClr val="FF2D95"/>
            </a:solidFill>
            <a:ln w="0">
              <a:solidFill>
                <a:srgbClr val="FF2D95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Scorecard!$Q$12:$Q$18</c:f>
              <c:strCache>
                <c:ptCount val="7"/>
                <c:pt idx="0">
                  <c:v>BILDQUALITÄT</c:v>
                </c:pt>
                <c:pt idx="1">
                  <c:v>ERGONOMIE</c:v>
                </c:pt>
                <c:pt idx="2">
                  <c:v>SOFTWARE &amp; BEDIENUNG</c:v>
                </c:pt>
                <c:pt idx="3">
                  <c:v>FEATURES</c:v>
                </c:pt>
                <c:pt idx="4">
                  <c:v>ÖKOSYSTEM</c:v>
                </c:pt>
                <c:pt idx="5">
                  <c:v>HIGHLIGHT-FEATURES</c:v>
                </c:pt>
                <c:pt idx="6">
                  <c:v>FOTOGRAFIE</c:v>
                </c:pt>
              </c:strCache>
            </c:strRef>
          </c:cat>
          <c:val>
            <c:numRef>
              <c:f>Scorecard!$S$12:$S$18</c:f>
              <c:numCache>
                <c:formatCode>0.0</c:formatCode>
                <c:ptCount val="7"/>
                <c:pt idx="0">
                  <c:v>10</c:v>
                </c:pt>
                <c:pt idx="1">
                  <c:v>15</c:v>
                </c:pt>
                <c:pt idx="2">
                  <c:v>15</c:v>
                </c:pt>
                <c:pt idx="3">
                  <c:v>5</c:v>
                </c:pt>
                <c:pt idx="4">
                  <c:v>0</c:v>
                </c:pt>
                <c:pt idx="5">
                  <c:v>7.5</c:v>
                </c:pt>
                <c:pt idx="6">
                  <c:v>3.333333333333333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F4-5643-A0AF-3870E7EFE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0"/>
        <c:axId val="65286840"/>
        <c:axId val="238302"/>
      </c:barChart>
      <c:catAx>
        <c:axId val="65286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38302"/>
        <c:crosses val="autoZero"/>
        <c:auto val="1"/>
        <c:lblAlgn val="ctr"/>
        <c:lblOffset val="100"/>
        <c:noMultiLvlLbl val="0"/>
      </c:catAx>
      <c:valAx>
        <c:axId val="23830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52868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16</xdr:col>
      <xdr:colOff>255960</xdr:colOff>
      <xdr:row>30</xdr:row>
      <xdr:rowOff>25920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showGridLines="0" tabSelected="1" zoomScale="140" zoomScaleNormal="140" workbookViewId="0">
      <pane ySplit="11" topLeftCell="A12" activePane="bottomLeft" state="frozen"/>
      <selection pane="bottomLeft" activeCell="N36" sqref="N36"/>
    </sheetView>
  </sheetViews>
  <sheetFormatPr baseColWidth="10" defaultColWidth="8.6640625" defaultRowHeight="15" x14ac:dyDescent="0.2"/>
  <cols>
    <col min="1" max="1" width="40" customWidth="1"/>
    <col min="2" max="2" width="11" customWidth="1"/>
    <col min="3" max="4" width="16" customWidth="1"/>
    <col min="5" max="6" width="12" customWidth="1"/>
    <col min="7" max="7" width="2.5" customWidth="1"/>
    <col min="17" max="17" width="30" customWidth="1"/>
    <col min="18" max="19" width="15" customWidth="1"/>
  </cols>
  <sheetData>
    <row r="1" spans="1:19" ht="33.75" customHeight="1" x14ac:dyDescent="0.2">
      <c r="A1" s="47" t="s">
        <v>0</v>
      </c>
      <c r="B1" s="47"/>
      <c r="C1" s="47"/>
      <c r="D1" s="47"/>
      <c r="E1" s="47"/>
      <c r="F1" s="47"/>
    </row>
    <row r="2" spans="1:19" ht="19.5" customHeight="1" x14ac:dyDescent="0.2">
      <c r="A2" s="48" t="s">
        <v>1</v>
      </c>
      <c r="B2" s="48"/>
      <c r="C2" s="48"/>
      <c r="D2" s="48"/>
      <c r="E2" s="48"/>
      <c r="F2" s="48"/>
    </row>
    <row r="3" spans="1:19" ht="15.75" customHeight="1" x14ac:dyDescent="0.2">
      <c r="A3" s="49" t="s">
        <v>2</v>
      </c>
      <c r="B3" s="49"/>
      <c r="C3" s="49"/>
      <c r="D3" s="49"/>
      <c r="E3" s="49"/>
      <c r="F3" s="49"/>
    </row>
    <row r="4" spans="1:19" ht="7.5" customHeight="1" x14ac:dyDescent="0.2"/>
    <row r="5" spans="1:19" ht="15.75" customHeight="1" x14ac:dyDescent="0.2">
      <c r="A5" s="42" t="s">
        <v>3</v>
      </c>
      <c r="B5" s="42"/>
      <c r="C5" s="42"/>
      <c r="D5" s="42"/>
      <c r="E5" s="42"/>
      <c r="F5" s="42"/>
    </row>
    <row r="6" spans="1:19" ht="15.75" customHeight="1" x14ac:dyDescent="0.2">
      <c r="A6" s="42" t="s">
        <v>4</v>
      </c>
      <c r="B6" s="42"/>
      <c r="C6" s="42"/>
      <c r="D6" s="42"/>
      <c r="E6" s="42"/>
      <c r="F6" s="42"/>
    </row>
    <row r="7" spans="1:19" ht="15.75" customHeight="1" x14ac:dyDescent="0.2">
      <c r="A7" s="42" t="s">
        <v>5</v>
      </c>
      <c r="B7" s="42"/>
      <c r="C7" s="42"/>
      <c r="D7" s="42"/>
      <c r="E7" s="42"/>
      <c r="F7" s="42"/>
    </row>
    <row r="8" spans="1:19" ht="15.75" customHeight="1" x14ac:dyDescent="0.2">
      <c r="A8" s="1" t="s">
        <v>6</v>
      </c>
      <c r="B8" s="2" t="s">
        <v>7</v>
      </c>
      <c r="C8" s="3" t="s">
        <v>8</v>
      </c>
      <c r="D8" s="4" t="s">
        <v>9</v>
      </c>
      <c r="E8" s="43" t="s">
        <v>10</v>
      </c>
      <c r="F8" s="43"/>
    </row>
    <row r="9" spans="1:19" ht="7.5" customHeight="1" x14ac:dyDescent="0.2"/>
    <row r="10" spans="1:19" ht="18" customHeight="1" x14ac:dyDescent="0.2">
      <c r="A10" s="44"/>
      <c r="B10" s="44"/>
      <c r="C10" s="45" t="s">
        <v>11</v>
      </c>
      <c r="D10" s="45"/>
      <c r="E10" s="46" t="s">
        <v>12</v>
      </c>
      <c r="F10" s="46"/>
      <c r="Q10" s="39" t="s">
        <v>13</v>
      </c>
      <c r="R10" s="39"/>
      <c r="S10" s="39"/>
    </row>
    <row r="11" spans="1:19" ht="30" customHeight="1" x14ac:dyDescent="0.2">
      <c r="A11" s="5" t="s">
        <v>14</v>
      </c>
      <c r="B11" s="6" t="s">
        <v>15</v>
      </c>
      <c r="C11" s="7" t="s">
        <v>16</v>
      </c>
      <c r="D11" s="8" t="s">
        <v>17</v>
      </c>
      <c r="E11" s="9" t="str">
        <f>C11</f>
        <v>Insta360 Luna Ultra</v>
      </c>
      <c r="F11" s="10" t="str">
        <f>D11</f>
        <v>DJI Osmo Pocket 4P</v>
      </c>
      <c r="Q11" s="11" t="s">
        <v>18</v>
      </c>
      <c r="R11" s="12" t="str">
        <f>C11</f>
        <v>Insta360 Luna Ultra</v>
      </c>
      <c r="S11" s="12" t="str">
        <f>D11</f>
        <v>DJI Osmo Pocket 4P</v>
      </c>
    </row>
    <row r="12" spans="1:19" ht="19.5" customHeight="1" x14ac:dyDescent="0.2">
      <c r="A12" s="13" t="s">
        <v>19</v>
      </c>
      <c r="B12" s="14">
        <v>25</v>
      </c>
      <c r="C12" s="15">
        <f>IFERROR(SUMPRODUCT($B13:$B16,C13:C16)/SUM($B13:$B16),"")</f>
        <v>0.6</v>
      </c>
      <c r="D12" s="15">
        <f>IFERROR(SUMPRODUCT($B13:$B16,D13:D16)/SUM($B13:$B16),"")</f>
        <v>0.4</v>
      </c>
      <c r="E12" s="16">
        <f>IF(C12="","",IFERROR($B12*C12,0))</f>
        <v>15</v>
      </c>
      <c r="F12" s="17">
        <f>IF(D12="","",IFERROR($B12*D12,0))</f>
        <v>10</v>
      </c>
      <c r="Q12" s="18" t="str">
        <f>$A$12</f>
        <v>BILDQUALITÄT</v>
      </c>
      <c r="R12" s="19">
        <f>N(E12)</f>
        <v>15</v>
      </c>
      <c r="S12" s="19">
        <f>N(F12)</f>
        <v>10</v>
      </c>
    </row>
    <row r="13" spans="1:19" ht="15.75" customHeight="1" x14ac:dyDescent="0.2">
      <c r="A13" s="20" t="s">
        <v>20</v>
      </c>
      <c r="B13" s="21">
        <v>1</v>
      </c>
      <c r="C13" s="22">
        <v>1</v>
      </c>
      <c r="D13" s="23">
        <v>0</v>
      </c>
      <c r="E13" s="24"/>
      <c r="F13" s="25"/>
      <c r="Q13" s="18" t="str">
        <f>$A$18</f>
        <v>ERGONOMIE</v>
      </c>
      <c r="R13" s="19">
        <f>N(E18)</f>
        <v>15</v>
      </c>
      <c r="S13" s="19">
        <f>N(F18)</f>
        <v>15</v>
      </c>
    </row>
    <row r="14" spans="1:19" ht="15.75" customHeight="1" x14ac:dyDescent="0.2">
      <c r="A14" s="20" t="s">
        <v>21</v>
      </c>
      <c r="B14" s="21">
        <v>2</v>
      </c>
      <c r="C14" s="22">
        <v>0</v>
      </c>
      <c r="D14" s="23">
        <v>1</v>
      </c>
      <c r="E14" s="24"/>
      <c r="F14" s="25"/>
      <c r="Q14" s="18" t="str">
        <f>$A$26</f>
        <v>SOFTWARE &amp; BEDIENUNG</v>
      </c>
      <c r="R14" s="19">
        <f>N(E26)</f>
        <v>0</v>
      </c>
      <c r="S14" s="19">
        <f>N(F26)</f>
        <v>15</v>
      </c>
    </row>
    <row r="15" spans="1:19" ht="15.75" customHeight="1" x14ac:dyDescent="0.2">
      <c r="A15" s="20" t="s">
        <v>22</v>
      </c>
      <c r="B15" s="21">
        <v>1</v>
      </c>
      <c r="C15" s="22">
        <v>1</v>
      </c>
      <c r="D15" s="23">
        <v>0</v>
      </c>
      <c r="E15" s="24"/>
      <c r="F15" s="25"/>
      <c r="Q15" s="18" t="str">
        <f>$A$29</f>
        <v>FEATURES</v>
      </c>
      <c r="R15" s="19">
        <f>N(E29)</f>
        <v>0</v>
      </c>
      <c r="S15" s="19">
        <f>N(F29)</f>
        <v>5</v>
      </c>
    </row>
    <row r="16" spans="1:19" ht="15.75" customHeight="1" x14ac:dyDescent="0.2">
      <c r="A16" s="20" t="s">
        <v>23</v>
      </c>
      <c r="B16" s="21">
        <v>1</v>
      </c>
      <c r="C16" s="22">
        <v>1</v>
      </c>
      <c r="D16" s="23">
        <v>0</v>
      </c>
      <c r="E16" s="24"/>
      <c r="F16" s="25"/>
      <c r="Q16" s="18" t="str">
        <f>$A$32</f>
        <v>ÖKOSYSTEM</v>
      </c>
      <c r="R16" s="19">
        <f>N(E32)</f>
        <v>5</v>
      </c>
      <c r="S16" s="19">
        <f>N(F32)</f>
        <v>0</v>
      </c>
    </row>
    <row r="17" spans="1:19" ht="13.5" customHeight="1" x14ac:dyDescent="0.2">
      <c r="A17" s="40"/>
      <c r="B17" s="40"/>
      <c r="C17" s="40"/>
      <c r="D17" s="40"/>
      <c r="E17" s="40"/>
      <c r="F17" s="40"/>
      <c r="Q17" s="18" t="str">
        <f>$A$36</f>
        <v>HIGHLIGHT-FEATURES</v>
      </c>
      <c r="R17" s="19">
        <f>N(E36)</f>
        <v>7.5</v>
      </c>
      <c r="S17" s="19">
        <f>N(F36)</f>
        <v>7.5</v>
      </c>
    </row>
    <row r="18" spans="1:19" ht="19.5" customHeight="1" x14ac:dyDescent="0.2">
      <c r="A18" s="13" t="s">
        <v>24</v>
      </c>
      <c r="B18" s="14">
        <v>30</v>
      </c>
      <c r="C18" s="15">
        <f>IFERROR(SUMPRODUCT($B19:$B24,C19:C24)/SUM($B19:$B24),"")</f>
        <v>0.5</v>
      </c>
      <c r="D18" s="15">
        <f>IFERROR(SUMPRODUCT($B19:$B24,D19:D24)/SUM($B19:$B24),"")</f>
        <v>0.5</v>
      </c>
      <c r="E18" s="16">
        <f>IF(C18="","",IFERROR($B18*C18,0))</f>
        <v>15</v>
      </c>
      <c r="F18" s="17">
        <f>IF(D18="","",IFERROR($B18*D18,0))</f>
        <v>15</v>
      </c>
      <c r="Q18" s="18" t="str">
        <f>$A$41</f>
        <v>FOTOGRAFIE</v>
      </c>
      <c r="R18" s="19">
        <f>N(E41)</f>
        <v>1.6666666666666665</v>
      </c>
      <c r="S18" s="19">
        <f>N(F41)</f>
        <v>3.333333333333333</v>
      </c>
    </row>
    <row r="19" spans="1:19" ht="15.75" customHeight="1" x14ac:dyDescent="0.2">
      <c r="A19" s="20" t="s">
        <v>25</v>
      </c>
      <c r="B19" s="21">
        <v>1</v>
      </c>
      <c r="C19" s="22">
        <v>1</v>
      </c>
      <c r="D19" s="23">
        <v>0</v>
      </c>
      <c r="E19" s="24"/>
      <c r="F19" s="25"/>
    </row>
    <row r="20" spans="1:19" ht="15.75" customHeight="1" x14ac:dyDescent="0.2">
      <c r="A20" s="20" t="s">
        <v>26</v>
      </c>
      <c r="B20" s="21">
        <v>1</v>
      </c>
      <c r="C20" s="22">
        <v>0</v>
      </c>
      <c r="D20" s="23">
        <v>1</v>
      </c>
      <c r="E20" s="24"/>
      <c r="F20" s="25"/>
    </row>
    <row r="21" spans="1:19" ht="15.75" customHeight="1" x14ac:dyDescent="0.2">
      <c r="A21" s="20" t="s">
        <v>27</v>
      </c>
      <c r="B21" s="21">
        <v>1</v>
      </c>
      <c r="C21" s="22">
        <v>1</v>
      </c>
      <c r="D21" s="23">
        <v>0</v>
      </c>
      <c r="E21" s="24"/>
      <c r="F21" s="25"/>
    </row>
    <row r="22" spans="1:19" ht="15.75" customHeight="1" x14ac:dyDescent="0.2">
      <c r="A22" s="20" t="s">
        <v>28</v>
      </c>
      <c r="B22" s="21">
        <v>1</v>
      </c>
      <c r="C22" s="22">
        <v>1</v>
      </c>
      <c r="D22" s="23">
        <v>0</v>
      </c>
      <c r="E22" s="24"/>
      <c r="F22" s="25"/>
    </row>
    <row r="23" spans="1:19" ht="15.75" customHeight="1" x14ac:dyDescent="0.2">
      <c r="A23" s="20" t="s">
        <v>29</v>
      </c>
      <c r="B23" s="21">
        <v>1</v>
      </c>
      <c r="C23" s="22">
        <v>0</v>
      </c>
      <c r="D23" s="23">
        <v>1</v>
      </c>
      <c r="E23" s="24"/>
      <c r="F23" s="25"/>
    </row>
    <row r="24" spans="1:19" ht="15.75" customHeight="1" x14ac:dyDescent="0.2">
      <c r="A24" s="20" t="s">
        <v>30</v>
      </c>
      <c r="B24" s="21">
        <v>1</v>
      </c>
      <c r="C24" s="22">
        <v>0</v>
      </c>
      <c r="D24" s="23">
        <v>1</v>
      </c>
      <c r="E24" s="24"/>
      <c r="F24" s="25"/>
    </row>
    <row r="25" spans="1:19" ht="13.5" customHeight="1" x14ac:dyDescent="0.2">
      <c r="A25" s="40"/>
      <c r="B25" s="40"/>
      <c r="C25" s="40"/>
      <c r="D25" s="40"/>
      <c r="E25" s="40"/>
      <c r="F25" s="40"/>
    </row>
    <row r="26" spans="1:19" ht="19.5" customHeight="1" x14ac:dyDescent="0.2">
      <c r="A26" s="13" t="s">
        <v>31</v>
      </c>
      <c r="B26" s="14">
        <v>15</v>
      </c>
      <c r="C26" s="15">
        <f>IFERROR(SUMPRODUCT($B27:$B28,C27:C28)/SUM($B27:$B28),"")</f>
        <v>0</v>
      </c>
      <c r="D26" s="15">
        <f>IFERROR(SUMPRODUCT($B27:$B28,D27:D28)/SUM($B27:$B28),"")</f>
        <v>1</v>
      </c>
      <c r="E26" s="16">
        <f>IF(C26="","",IFERROR($B26*C26,0))</f>
        <v>0</v>
      </c>
      <c r="F26" s="17">
        <f>IF(D26="","",IFERROR($B26*D26,0))</f>
        <v>15</v>
      </c>
    </row>
    <row r="27" spans="1:19" ht="15.75" customHeight="1" x14ac:dyDescent="0.2">
      <c r="A27" s="20" t="s">
        <v>32</v>
      </c>
      <c r="B27" s="21">
        <v>1</v>
      </c>
      <c r="C27" s="22">
        <v>0</v>
      </c>
      <c r="D27" s="23">
        <v>1</v>
      </c>
      <c r="E27" s="24"/>
      <c r="F27" s="25"/>
    </row>
    <row r="28" spans="1:19" ht="15.75" customHeight="1" x14ac:dyDescent="0.2">
      <c r="A28" s="20" t="s">
        <v>33</v>
      </c>
      <c r="B28" s="21">
        <v>1</v>
      </c>
      <c r="C28" s="22">
        <v>0</v>
      </c>
      <c r="D28" s="23">
        <v>1</v>
      </c>
      <c r="E28" s="24"/>
      <c r="F28" s="25"/>
    </row>
    <row r="29" spans="1:19" ht="19.5" customHeight="1" x14ac:dyDescent="0.2">
      <c r="A29" s="13" t="s">
        <v>34</v>
      </c>
      <c r="B29" s="14">
        <v>5</v>
      </c>
      <c r="C29" s="15">
        <f>IFERROR(SUMPRODUCT($B30:$B31,C30:C31)/SUM($B30:$B31),"")</f>
        <v>0</v>
      </c>
      <c r="D29" s="15">
        <f>IFERROR(SUMPRODUCT($B30:$B31,D30:D31)/SUM($B30:$B31),"")</f>
        <v>1</v>
      </c>
      <c r="E29" s="16">
        <f>IF(C29="","",IFERROR($B29*C29,0))</f>
        <v>0</v>
      </c>
      <c r="F29" s="17">
        <f>IF(D29="","",IFERROR($B29*D29,0))</f>
        <v>5</v>
      </c>
    </row>
    <row r="30" spans="1:19" ht="15.75" customHeight="1" x14ac:dyDescent="0.2">
      <c r="A30" s="20" t="s">
        <v>35</v>
      </c>
      <c r="B30" s="21">
        <v>1</v>
      </c>
      <c r="C30" s="22">
        <v>0</v>
      </c>
      <c r="D30" s="23">
        <v>1</v>
      </c>
      <c r="E30" s="24"/>
      <c r="F30" s="25"/>
    </row>
    <row r="31" spans="1:19" ht="15.75" customHeight="1" x14ac:dyDescent="0.2">
      <c r="A31" s="20" t="s">
        <v>36</v>
      </c>
      <c r="B31" s="21">
        <v>1</v>
      </c>
      <c r="C31" s="22">
        <v>0</v>
      </c>
      <c r="D31" s="23">
        <v>1</v>
      </c>
      <c r="E31" s="24"/>
      <c r="F31" s="25"/>
    </row>
    <row r="32" spans="1:19" ht="19.5" customHeight="1" x14ac:dyDescent="0.2">
      <c r="A32" s="13" t="s">
        <v>37</v>
      </c>
      <c r="B32" s="14">
        <v>5</v>
      </c>
      <c r="C32" s="15">
        <f>IFERROR(SUMPRODUCT($B33:$B34,C33:C34)/SUM($B33:$B34),"")</f>
        <v>1</v>
      </c>
      <c r="D32" s="15">
        <f>IFERROR(SUMPRODUCT($B33:$B34,D33:D34)/SUM($B33:$B34),"")</f>
        <v>0</v>
      </c>
      <c r="E32" s="16">
        <f>IF(C32="","",IFERROR($B32*C32,0))</f>
        <v>5</v>
      </c>
      <c r="F32" s="17">
        <f>IF(D32="","",IFERROR($B32*D32,0))</f>
        <v>0</v>
      </c>
    </row>
    <row r="33" spans="1:6" ht="15.75" customHeight="1" x14ac:dyDescent="0.2">
      <c r="A33" s="20" t="s">
        <v>38</v>
      </c>
      <c r="B33" s="21">
        <v>1</v>
      </c>
      <c r="C33" s="22">
        <v>1</v>
      </c>
      <c r="D33" s="23">
        <v>0</v>
      </c>
      <c r="E33" s="24"/>
      <c r="F33" s="25"/>
    </row>
    <row r="34" spans="1:6" ht="15.75" customHeight="1" x14ac:dyDescent="0.2">
      <c r="A34" s="20" t="s">
        <v>39</v>
      </c>
      <c r="B34" s="21">
        <v>1</v>
      </c>
      <c r="C34" s="22">
        <v>1</v>
      </c>
      <c r="D34" s="23">
        <v>0</v>
      </c>
      <c r="E34" s="24"/>
      <c r="F34" s="25"/>
    </row>
    <row r="35" spans="1:6" ht="13.5" customHeight="1" x14ac:dyDescent="0.2">
      <c r="A35" s="40"/>
      <c r="B35" s="40"/>
      <c r="C35" s="40"/>
      <c r="D35" s="40"/>
      <c r="E35" s="40"/>
      <c r="F35" s="40"/>
    </row>
    <row r="36" spans="1:6" ht="19.5" customHeight="1" x14ac:dyDescent="0.2">
      <c r="A36" s="13" t="s">
        <v>40</v>
      </c>
      <c r="B36" s="14">
        <v>15</v>
      </c>
      <c r="C36" s="15">
        <f>IFERROR(SUMPRODUCT($B37:$B40,C37:C40)/SUM($B37:$B40),"")</f>
        <v>0.5</v>
      </c>
      <c r="D36" s="15">
        <f>IFERROR(SUMPRODUCT($B37:$B40,D37:D40)/SUM($B37:$B40),"")</f>
        <v>0.5</v>
      </c>
      <c r="E36" s="16">
        <f>IF(C36="","",IFERROR($B36*C36,0))</f>
        <v>7.5</v>
      </c>
      <c r="F36" s="17">
        <f>IF(D36="","",IFERROR($B36*D36,0))</f>
        <v>7.5</v>
      </c>
    </row>
    <row r="37" spans="1:6" ht="15.75" customHeight="1" x14ac:dyDescent="0.2">
      <c r="A37" s="20" t="s">
        <v>41</v>
      </c>
      <c r="B37" s="21">
        <v>3</v>
      </c>
      <c r="C37" s="22">
        <v>1</v>
      </c>
      <c r="D37" s="23">
        <v>0</v>
      </c>
      <c r="E37" s="24"/>
      <c r="F37" s="25"/>
    </row>
    <row r="38" spans="1:6" ht="15.75" customHeight="1" x14ac:dyDescent="0.2">
      <c r="A38" s="20" t="s">
        <v>42</v>
      </c>
      <c r="B38" s="21">
        <v>1</v>
      </c>
      <c r="C38" s="22">
        <v>1</v>
      </c>
      <c r="D38" s="23">
        <v>0</v>
      </c>
      <c r="E38" s="24"/>
      <c r="F38" s="25"/>
    </row>
    <row r="39" spans="1:6" ht="15.75" customHeight="1" x14ac:dyDescent="0.2">
      <c r="A39" s="20" t="s">
        <v>43</v>
      </c>
      <c r="B39" s="21">
        <v>2</v>
      </c>
      <c r="C39" s="22">
        <v>0</v>
      </c>
      <c r="D39" s="23">
        <v>1</v>
      </c>
      <c r="E39" s="24"/>
      <c r="F39" s="25"/>
    </row>
    <row r="40" spans="1:6" ht="15.75" customHeight="1" x14ac:dyDescent="0.2">
      <c r="A40" s="20" t="s">
        <v>44</v>
      </c>
      <c r="B40" s="21">
        <v>2</v>
      </c>
      <c r="C40" s="22">
        <v>0</v>
      </c>
      <c r="D40" s="23">
        <v>1</v>
      </c>
      <c r="E40" s="24"/>
      <c r="F40" s="25"/>
    </row>
    <row r="41" spans="1:6" ht="19.5" customHeight="1" x14ac:dyDescent="0.2">
      <c r="A41" s="13" t="s">
        <v>45</v>
      </c>
      <c r="B41" s="14">
        <v>5</v>
      </c>
      <c r="C41" s="15">
        <f>IFERROR(SUMPRODUCT($B42:$B43,C42:C43)/SUM($B42:$B43),"")</f>
        <v>0.33333333333333331</v>
      </c>
      <c r="D41" s="15">
        <f>IFERROR(SUMPRODUCT($B42:$B43,D42:D43)/SUM($B42:$B43),"")</f>
        <v>0.66666666666666663</v>
      </c>
      <c r="E41" s="16">
        <f>IF(C41="","",IFERROR($B41*C41,0))</f>
        <v>1.6666666666666665</v>
      </c>
      <c r="F41" s="17">
        <f>IF(D41="","",IFERROR($B41*D41,0))</f>
        <v>3.333333333333333</v>
      </c>
    </row>
    <row r="42" spans="1:6" ht="15.75" customHeight="1" x14ac:dyDescent="0.2">
      <c r="A42" s="20" t="s">
        <v>46</v>
      </c>
      <c r="B42" s="21">
        <v>2</v>
      </c>
      <c r="C42" s="22">
        <v>0</v>
      </c>
      <c r="D42" s="23">
        <v>1</v>
      </c>
      <c r="E42" s="24"/>
      <c r="F42" s="25"/>
    </row>
    <row r="43" spans="1:6" ht="15.75" customHeight="1" x14ac:dyDescent="0.2">
      <c r="A43" s="20" t="s">
        <v>47</v>
      </c>
      <c r="B43" s="21">
        <v>1</v>
      </c>
      <c r="C43" s="22">
        <v>1</v>
      </c>
      <c r="D43" s="23">
        <v>0</v>
      </c>
      <c r="E43" s="24"/>
      <c r="F43" s="25"/>
    </row>
    <row r="44" spans="1:6" ht="18" customHeight="1" x14ac:dyDescent="0.2">
      <c r="A44" s="26" t="s">
        <v>48</v>
      </c>
      <c r="B44" s="27">
        <v>0</v>
      </c>
      <c r="C44" s="22"/>
      <c r="D44" s="23"/>
      <c r="E44" s="28" t="str">
        <f>IF(C44="","",IFERROR($B44*C44,0))</f>
        <v/>
      </c>
      <c r="F44" s="29" t="str">
        <f>IF(D44="","",IFERROR($B44*D44,0))</f>
        <v/>
      </c>
    </row>
    <row r="45" spans="1:6" ht="18" customHeight="1" x14ac:dyDescent="0.2">
      <c r="A45" s="30" t="s">
        <v>49</v>
      </c>
      <c r="B45" s="31">
        <f>B12+B18+B26+B29+B32+B36+B41+B44</f>
        <v>100</v>
      </c>
      <c r="C45" s="41" t="s">
        <v>50</v>
      </c>
      <c r="D45" s="41"/>
      <c r="E45" s="41"/>
      <c r="F45" s="41"/>
    </row>
    <row r="46" spans="1:6" ht="7.5" customHeight="1" x14ac:dyDescent="0.2"/>
    <row r="47" spans="1:6" ht="25.5" customHeight="1" x14ac:dyDescent="0.2">
      <c r="A47" s="37" t="s">
        <v>51</v>
      </c>
      <c r="B47" s="37"/>
      <c r="C47" s="32">
        <f>SUM(E12:E44)</f>
        <v>44.166666666666664</v>
      </c>
      <c r="D47" s="33">
        <f>SUM(F12:F44)</f>
        <v>55.833333333333336</v>
      </c>
    </row>
    <row r="48" spans="1:6" ht="19.5" customHeight="1" x14ac:dyDescent="0.2">
      <c r="A48" s="38" t="str">
        <f>IF(B45&lt;&gt;100,"⚠ Erst die Gewichte auf 100 % bringen — aktuell "&amp;B45&amp;" %",IF(ROUND(C47,1)=ROUND(D47,1),"Unentschieden: beide "&amp;ROUND(C47,1)&amp;" von 100 — dreh an den Gewichten!","🏆 "&amp;IF(C47&gt;D47,C11,D11)&amp;" gewinnt — "&amp;ROUND(MAX(C47,D47),1)&amp;" zu "&amp;ROUND(MIN(C47,D47),1)&amp;" von 100"))</f>
        <v>🏆 DJI Osmo Pocket 4P gewinnt — 55,8 zu 44,2 von 100</v>
      </c>
      <c r="B48" s="38"/>
      <c r="C48" s="38"/>
      <c r="D48" s="38"/>
      <c r="E48" s="38"/>
      <c r="F48" s="38"/>
    </row>
    <row r="49" spans="1:6" ht="19.5" customHeight="1" x14ac:dyDescent="0.2">
      <c r="A49" s="38"/>
      <c r="B49" s="38"/>
      <c r="C49" s="38"/>
      <c r="D49" s="38"/>
      <c r="E49" s="38"/>
      <c r="F49" s="38"/>
    </row>
    <row r="50" spans="1:6" ht="6" customHeight="1" x14ac:dyDescent="0.2"/>
    <row r="51" spans="1:6" ht="15.75" customHeight="1" x14ac:dyDescent="0.2">
      <c r="A51" s="36" t="s">
        <v>52</v>
      </c>
      <c r="B51" s="36"/>
      <c r="C51" s="36"/>
      <c r="D51" s="36"/>
      <c r="E51" s="36"/>
      <c r="F51" s="36"/>
    </row>
    <row r="52" spans="1:6" ht="13.5" customHeight="1" x14ac:dyDescent="0.2">
      <c r="A52" s="34" t="s">
        <v>53</v>
      </c>
      <c r="B52" s="34"/>
      <c r="C52" s="34"/>
      <c r="D52" s="34"/>
      <c r="E52" s="34"/>
      <c r="F52" s="34"/>
    </row>
    <row r="53" spans="1:6" ht="13.5" customHeight="1" x14ac:dyDescent="0.2">
      <c r="A53" s="34" t="s">
        <v>54</v>
      </c>
      <c r="B53" s="34"/>
      <c r="C53" s="34"/>
      <c r="D53" s="34"/>
      <c r="E53" s="34"/>
      <c r="F53" s="34"/>
    </row>
    <row r="54" spans="1:6" ht="13.5" customHeight="1" x14ac:dyDescent="0.2">
      <c r="A54" s="34" t="s">
        <v>55</v>
      </c>
      <c r="B54" s="34"/>
      <c r="C54" s="34"/>
      <c r="D54" s="34"/>
      <c r="E54" s="34"/>
      <c r="F54" s="34"/>
    </row>
    <row r="55" spans="1:6" ht="13.5" customHeight="1" x14ac:dyDescent="0.2">
      <c r="A55" s="34" t="s">
        <v>56</v>
      </c>
      <c r="B55" s="34"/>
      <c r="C55" s="34"/>
      <c r="D55" s="34"/>
      <c r="E55" s="34"/>
      <c r="F55" s="34"/>
    </row>
    <row r="56" spans="1:6" ht="13.5" customHeight="1" x14ac:dyDescent="0.2">
      <c r="A56" s="34" t="s">
        <v>57</v>
      </c>
      <c r="B56" s="34"/>
      <c r="C56" s="34"/>
      <c r="D56" s="34"/>
      <c r="E56" s="34"/>
      <c r="F56" s="34"/>
    </row>
    <row r="57" spans="1:6" ht="15.75" customHeight="1" x14ac:dyDescent="0.2">
      <c r="A57" s="36" t="s">
        <v>58</v>
      </c>
      <c r="B57" s="36"/>
      <c r="C57" s="36"/>
      <c r="D57" s="36"/>
      <c r="E57" s="36"/>
      <c r="F57" s="36"/>
    </row>
    <row r="58" spans="1:6" ht="13.5" customHeight="1" x14ac:dyDescent="0.2">
      <c r="A58" s="34" t="s">
        <v>59</v>
      </c>
      <c r="B58" s="34"/>
      <c r="C58" s="34"/>
      <c r="D58" s="34"/>
      <c r="E58" s="34"/>
      <c r="F58" s="34"/>
    </row>
    <row r="59" spans="1:6" ht="13.5" customHeight="1" x14ac:dyDescent="0.2">
      <c r="A59" s="34" t="s">
        <v>60</v>
      </c>
      <c r="B59" s="34"/>
      <c r="C59" s="34"/>
      <c r="D59" s="34"/>
      <c r="E59" s="34"/>
      <c r="F59" s="34"/>
    </row>
    <row r="60" spans="1:6" ht="6" customHeight="1" x14ac:dyDescent="0.2"/>
    <row r="61" spans="1:6" ht="13.5" customHeight="1" x14ac:dyDescent="0.2">
      <c r="A61" s="35" t="s">
        <v>61</v>
      </c>
      <c r="B61" s="35"/>
      <c r="C61" s="35"/>
      <c r="D61" s="35"/>
      <c r="E61" s="35"/>
      <c r="F61" s="35"/>
    </row>
    <row r="62" spans="1:6" ht="13.5" customHeight="1" x14ac:dyDescent="0.2">
      <c r="A62" s="35" t="s">
        <v>62</v>
      </c>
      <c r="B62" s="35"/>
      <c r="C62" s="35"/>
      <c r="D62" s="35"/>
      <c r="E62" s="35"/>
      <c r="F62" s="35"/>
    </row>
  </sheetData>
  <sheetProtection formatCells="0" formatColumns="0" formatRows="0"/>
  <mergeCells count="28">
    <mergeCell ref="A1:F1"/>
    <mergeCell ref="A2:F2"/>
    <mergeCell ref="A3:F3"/>
    <mergeCell ref="A5:F5"/>
    <mergeCell ref="A6:F6"/>
    <mergeCell ref="A7:F7"/>
    <mergeCell ref="E8:F8"/>
    <mergeCell ref="A10:B10"/>
    <mergeCell ref="C10:D10"/>
    <mergeCell ref="E10:F10"/>
    <mergeCell ref="Q10:S10"/>
    <mergeCell ref="A17:F17"/>
    <mergeCell ref="A25:F25"/>
    <mergeCell ref="A35:F35"/>
    <mergeCell ref="C45:F45"/>
    <mergeCell ref="A47:B47"/>
    <mergeCell ref="A48:F49"/>
    <mergeCell ref="A51:F51"/>
    <mergeCell ref="A52:F52"/>
    <mergeCell ref="A53:F53"/>
    <mergeCell ref="A59:F59"/>
    <mergeCell ref="A61:F61"/>
    <mergeCell ref="A62:F62"/>
    <mergeCell ref="A54:F54"/>
    <mergeCell ref="A55:F55"/>
    <mergeCell ref="A56:F56"/>
    <mergeCell ref="A57:F57"/>
    <mergeCell ref="A58:F58"/>
  </mergeCells>
  <conditionalFormatting sqref="B45">
    <cfRule type="cellIs" dxfId="1" priority="2" operator="equal">
      <formula>100</formula>
    </cfRule>
    <cfRule type="cellIs" dxfId="0" priority="3" operator="notEqual">
      <formula>100</formula>
    </cfRule>
  </conditionalFormatting>
  <conditionalFormatting sqref="E12:E44">
    <cfRule type="dataBar" priority="4">
      <dataBar>
        <cfvo type="num" val="0"/>
        <cfvo type="num" val="25"/>
        <color rgb="FF00A9CE"/>
      </dataBar>
      <extLst>
        <ext xmlns:x14="http://schemas.microsoft.com/office/spreadsheetml/2009/9/main" uri="{B025F937-C7B1-47D3-B67F-A62EFF666E3E}">
          <x14:id>{778CB0EF-188C-4B75-AB43-786BA53AE8F8}</x14:id>
        </ext>
      </extLst>
    </cfRule>
  </conditionalFormatting>
  <conditionalFormatting sqref="F12:F44">
    <cfRule type="dataBar" priority="5">
      <dataBar>
        <cfvo type="num" val="0"/>
        <cfvo type="num" val="25"/>
        <color rgb="FFFF2D95"/>
      </dataBar>
      <extLst>
        <ext xmlns:x14="http://schemas.microsoft.com/office/spreadsheetml/2009/9/main" uri="{B025F937-C7B1-47D3-B67F-A62EFF666E3E}">
          <x14:id>{79B3939A-B353-406A-95B1-8EA9B66E20D8}</x14:id>
        </ext>
      </extLst>
    </cfRule>
  </conditionalFormatting>
  <dataValidations count="3">
    <dataValidation type="decimal" allowBlank="1" showErrorMessage="1" errorTitle="Nur 0, 0,5 oder 1" error="Duell-Wert: 1 = besser, 0 = schlechter, 0,5 = gleich." sqref="C13:D16 C19:D24 C27:D28 C30:D31 C33:D34 C37:D40 C42:D44" xr:uid="{00000000-0002-0000-0000-000000000000}">
      <formula1>0</formula1>
      <formula2>1</formula2>
    </dataValidation>
    <dataValidation type="decimal" allowBlank="1" showErrorMessage="1" errorTitle="Ungültiges Gewicht" error="Gewicht in Prozent eintragen: 0 bis 100 (z. B. 15)." sqref="B12 B18 B26 B29 B32 B36 B41 B44" xr:uid="{00000000-0002-0000-0000-000001000000}">
      <formula1>0</formula1>
      <formula2>100</formula2>
    </dataValidation>
    <dataValidation type="decimal" allowBlank="1" showErrorMessage="1" errorTitle="Ungültiger Faktor" error="Faktor des Unterpunkts: 0 bis 10 (×1 = normal, ×3 = sehr wichtig, ×0 = zählt nicht)." sqref="B13:B16 B19:B24 B27:B28 B30:B31 B33:B34 B37:B40 B42:B43" xr:uid="{00000000-0002-0000-0000-000002000000}">
      <formula1>0</formula1>
      <formula2>10</formula2>
    </dataValidation>
  </dataValidations>
  <pageMargins left="0.75" right="0.75" top="1" bottom="1" header="0.511811023622047" footer="0.511811023622047"/>
  <pageSetup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78CB0EF-188C-4B75-AB43-786BA53AE8F8}">
            <x14:dataBar axisPosition="none">
              <x14:cfvo type="num">
                <xm:f>0</xm:f>
              </x14:cfvo>
              <x14:cfvo type="num">
                <xm:f>25</xm:f>
              </x14:cfvo>
              <x14:negativeFillColor rgb="FF00A9CE"/>
            </x14:dataBar>
          </x14:cfRule>
          <xm:sqref>E12:E44</xm:sqref>
        </x14:conditionalFormatting>
        <x14:conditionalFormatting xmlns:xm="http://schemas.microsoft.com/office/excel/2006/main">
          <x14:cfRule type="dataBar" id="{79B3939A-B353-406A-95B1-8EA9B66E20D8}">
            <x14:dataBar axisPosition="none">
              <x14:cfvo type="num">
                <xm:f>0</xm:f>
              </x14:cfvo>
              <x14:cfvo type="num">
                <xm:f>25</xm:f>
              </x14:cfvo>
              <x14:negativeFillColor rgb="FFFF2D95"/>
            </x14:dataBar>
          </x14:cfRule>
          <xm:sqref>F12:F44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Scorecard</vt:lpstr>
      <vt:lpstr>Scorecard!Druckbereich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Grabo</dc:creator>
  <cp:keywords/>
  <dc:description/>
  <cp:lastModifiedBy>Andreas von Grabowiecki</cp:lastModifiedBy>
  <cp:revision>1</cp:revision>
  <dcterms:created xsi:type="dcterms:W3CDTF">2026-08-07T15:19:39Z</dcterms:created>
  <dcterms:modified xsi:type="dcterms:W3CDTF">2026-08-13T14:20:41Z</dcterms:modified>
  <cp:category/>
  <dc:language>en-US</dc:language>
</cp:coreProperties>
</file>